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795" windowHeight="844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2"/>
  <c r="H33" l="1"/>
</calcChain>
</file>

<file path=xl/sharedStrings.xml><?xml version="1.0" encoding="utf-8"?>
<sst xmlns="http://schemas.openxmlformats.org/spreadsheetml/2006/main" count="116" uniqueCount="71">
  <si>
    <t>Nr.</t>
  </si>
  <si>
    <t>Bezeichnung</t>
  </si>
  <si>
    <t>Maß</t>
  </si>
  <si>
    <t>Anmerkung</t>
  </si>
  <si>
    <t>Pressure Vessel</t>
  </si>
  <si>
    <t>1/4 NPT</t>
  </si>
  <si>
    <t>Reduktion</t>
  </si>
  <si>
    <t>Anschlussgewinde für Kärcher-Hochdruckschlauch</t>
  </si>
  <si>
    <t>Doppelnippel</t>
  </si>
  <si>
    <t>R 3/8 innen - M22x1,5 außen</t>
  </si>
  <si>
    <t>1/4 NPT außen - R 3/8 außen</t>
  </si>
  <si>
    <t>Hochdruckschlauch</t>
  </si>
  <si>
    <t>~10mm HD-Schlauch</t>
  </si>
  <si>
    <t>mit M22x1,5 Überwurfmutter (Kärcher)</t>
  </si>
  <si>
    <t>Schlauchtülle</t>
  </si>
  <si>
    <t>R 3/8 innen x 9mm</t>
  </si>
  <si>
    <t>Borddurchlass</t>
  </si>
  <si>
    <t>R 1/2"</t>
  </si>
  <si>
    <t>R 1/2" innen x 9mm</t>
  </si>
  <si>
    <t>Schlauch</t>
  </si>
  <si>
    <t xml:space="preserve">9mm </t>
  </si>
  <si>
    <t>3/4"</t>
  </si>
  <si>
    <t>Filterkartuschengehäuse</t>
  </si>
  <si>
    <t>5" oder 10"</t>
  </si>
  <si>
    <t>R 3/4"</t>
  </si>
  <si>
    <t>R 3/4 innen x 3/4</t>
  </si>
  <si>
    <t>HD Pumpe</t>
  </si>
  <si>
    <t>Vor-Pumpe</t>
  </si>
  <si>
    <t>Kugelhahn</t>
  </si>
  <si>
    <t>R 3/4</t>
  </si>
  <si>
    <t>3-Weg-Kugelhahn</t>
  </si>
  <si>
    <t>R 3/8 außen x 9mm</t>
  </si>
  <si>
    <t>R 3/8"</t>
  </si>
  <si>
    <t>T-Stück</t>
  </si>
  <si>
    <t>Nadelventil</t>
  </si>
  <si>
    <t>Manometer 100 bar</t>
  </si>
  <si>
    <t>R 1/4</t>
  </si>
  <si>
    <t>Überdruckventil</t>
  </si>
  <si>
    <t>R 3/8</t>
  </si>
  <si>
    <t>R 3/8 außen R 1/4 innen</t>
  </si>
  <si>
    <t>Y-Stück</t>
  </si>
  <si>
    <t>9 mm</t>
  </si>
  <si>
    <t>Stück</t>
  </si>
  <si>
    <t>HD/ND/Mat.</t>
  </si>
  <si>
    <t>HD SS</t>
  </si>
  <si>
    <t>HD MS</t>
  </si>
  <si>
    <t>ND MS</t>
  </si>
  <si>
    <t>SS</t>
  </si>
  <si>
    <t>PVC</t>
  </si>
  <si>
    <t>Glycerin</t>
  </si>
  <si>
    <t>PP</t>
  </si>
  <si>
    <t>Einzelpreis</t>
  </si>
  <si>
    <t>Kärcher</t>
  </si>
  <si>
    <t>Jabsco</t>
  </si>
  <si>
    <t>Bronze</t>
  </si>
  <si>
    <t>inkl. SW30-2540 Membran</t>
  </si>
  <si>
    <t>Preis</t>
  </si>
  <si>
    <t>mit R 3/4"  Anschlüssen, je 70µ Niro, 20µ PP, 5µ PP</t>
  </si>
  <si>
    <t>Jabsco Nr. 50840-2012</t>
  </si>
  <si>
    <t>-</t>
  </si>
  <si>
    <t>Lieferant</t>
  </si>
  <si>
    <t>AmericanRO.com</t>
  </si>
  <si>
    <t>Landefeld.de</t>
  </si>
  <si>
    <t>ebay</t>
  </si>
  <si>
    <t>svb.de</t>
  </si>
  <si>
    <t>Baumarkt</t>
  </si>
  <si>
    <t>hogi99.de</t>
  </si>
  <si>
    <t>jabscoshop.com</t>
  </si>
  <si>
    <t>altecparts.nl</t>
  </si>
  <si>
    <t>Die hier angegebenen Preise sind nicht auf den günstigsten Anbieter bezogen, sondern als Richtwerte gedacht. Von den Landefeld-Preisen ist ein Standard-Rabatt von 30% abgezogen. Tatsächlich habe ich für diese Liste rund 1000 EUR statt der hier angegebnen rund 1300 EUR bezahlt.</t>
  </si>
  <si>
    <t>In der Rubrik "Material" steht HD für "Hochdruck-Ausführung &gt;60 bar", ND für "Niederdruck-Ausführung (zB normale Wasserleitung), SS für "rostfrei", MS für "Messing"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</si>
</sst>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vertical="top" wrapText="1"/>
    </xf>
  </cellXfs>
  <cellStyles count="1">
    <cellStyle name="Standard" xfId="0" builtinId="0"/>
  </cellStyles>
  <dxfs count="11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:I33" totalsRowShown="0" headerRowDxfId="10" dataDxfId="9">
  <autoFilter ref="A1:I33">
    <filterColumn colId="8"/>
  </autoFilter>
  <tableColumns count="9">
    <tableColumn id="1" name="Nr." dataDxfId="8"/>
    <tableColumn id="2" name="Bezeichnung" dataDxfId="7"/>
    <tableColumn id="3" name="Maß" dataDxfId="6"/>
    <tableColumn id="4" name="Anmerkung" dataDxfId="5"/>
    <tableColumn id="5" name="Stück" dataDxfId="4"/>
    <tableColumn id="6" name="HD/ND/Mat." dataDxfId="3"/>
    <tableColumn id="7" name="Einzelpreis" dataDxfId="2"/>
    <tableColumn id="8" name="Preis" dataDxfId="1"/>
    <tableColumn id="9" name="Lieferant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B16" zoomScaleNormal="100" workbookViewId="0">
      <selection activeCell="B42" sqref="B42"/>
    </sheetView>
  </sheetViews>
  <sheetFormatPr baseColWidth="10" defaultRowHeight="12"/>
  <cols>
    <col min="1" max="1" width="5.42578125" style="2" bestFit="1" customWidth="1"/>
    <col min="2" max="2" width="20.5703125" style="2" bestFit="1" customWidth="1"/>
    <col min="3" max="3" width="22.85546875" style="2" bestFit="1" customWidth="1"/>
    <col min="4" max="4" width="39.5703125" style="2" customWidth="1"/>
    <col min="5" max="5" width="7.140625" style="2" bestFit="1" customWidth="1"/>
    <col min="6" max="6" width="12.5703125" style="2" bestFit="1" customWidth="1"/>
    <col min="7" max="7" width="10.85546875" style="5" bestFit="1" customWidth="1"/>
    <col min="8" max="8" width="7" style="5" bestFit="1" customWidth="1"/>
    <col min="9" max="9" width="20.7109375" style="2" customWidth="1"/>
    <col min="10" max="16384" width="11.42578125" style="2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42</v>
      </c>
      <c r="F1" s="1" t="s">
        <v>43</v>
      </c>
      <c r="G1" s="4" t="s">
        <v>51</v>
      </c>
      <c r="H1" s="4" t="s">
        <v>56</v>
      </c>
      <c r="I1" s="1" t="s">
        <v>60</v>
      </c>
    </row>
    <row r="2" spans="1:9">
      <c r="A2" s="2">
        <v>1</v>
      </c>
      <c r="B2" s="2" t="s">
        <v>4</v>
      </c>
      <c r="C2" s="2" t="s">
        <v>5</v>
      </c>
      <c r="D2" s="2" t="s">
        <v>55</v>
      </c>
      <c r="E2" s="2">
        <v>1</v>
      </c>
      <c r="G2" s="5">
        <v>550</v>
      </c>
      <c r="H2" s="5">
        <f>G2*E2</f>
        <v>550</v>
      </c>
      <c r="I2" s="2" t="s">
        <v>61</v>
      </c>
    </row>
    <row r="3" spans="1:9">
      <c r="A3" s="2">
        <v>2</v>
      </c>
      <c r="B3" s="2" t="s">
        <v>8</v>
      </c>
      <c r="C3" s="2" t="s">
        <v>10</v>
      </c>
      <c r="E3" s="2">
        <v>3</v>
      </c>
      <c r="F3" s="2" t="s">
        <v>45</v>
      </c>
      <c r="G3" s="5">
        <v>4.8600000000000003</v>
      </c>
      <c r="H3" s="5">
        <f>IF(Tabelle2[[#This Row],[Lieferant]]="Landefeld.de",G3*E3*0.7,G3*E3)</f>
        <v>10.206000000000001</v>
      </c>
      <c r="I3" s="2" t="s">
        <v>62</v>
      </c>
    </row>
    <row r="4" spans="1:9">
      <c r="A4" s="2">
        <v>3</v>
      </c>
      <c r="B4" s="2" t="s">
        <v>6</v>
      </c>
      <c r="C4" s="2" t="s">
        <v>9</v>
      </c>
      <c r="D4" s="2" t="s">
        <v>7</v>
      </c>
      <c r="E4" s="2">
        <v>3</v>
      </c>
      <c r="F4" s="2" t="s">
        <v>45</v>
      </c>
      <c r="G4" s="5">
        <v>1.5</v>
      </c>
      <c r="H4" s="5">
        <f>IF(Tabelle2[[#This Row],[Lieferant]]="Landefeld.de",G4*E4*0.7,G4*E4)</f>
        <v>4.5</v>
      </c>
      <c r="I4" s="2" t="s">
        <v>63</v>
      </c>
    </row>
    <row r="5" spans="1:9">
      <c r="A5" s="2">
        <v>4</v>
      </c>
      <c r="B5" s="2" t="s">
        <v>11</v>
      </c>
      <c r="C5" s="2" t="s">
        <v>12</v>
      </c>
      <c r="D5" s="2" t="s">
        <v>13</v>
      </c>
      <c r="E5" s="2">
        <v>2</v>
      </c>
      <c r="G5" s="5">
        <v>25</v>
      </c>
      <c r="H5" s="5">
        <f>IF(Tabelle2[[#This Row],[Lieferant]]="Landefeld.de",G5*E5*0.7,G5*E5)</f>
        <v>50</v>
      </c>
      <c r="I5" s="2" t="s">
        <v>63</v>
      </c>
    </row>
    <row r="6" spans="1:9">
      <c r="A6" s="2">
        <v>5</v>
      </c>
      <c r="B6" s="2" t="s">
        <v>14</v>
      </c>
      <c r="C6" s="2" t="s">
        <v>15</v>
      </c>
      <c r="E6" s="2">
        <v>1</v>
      </c>
      <c r="F6" s="2" t="s">
        <v>46</v>
      </c>
      <c r="G6" s="5">
        <v>2.1800000000000002</v>
      </c>
      <c r="H6" s="5">
        <f>IF(Tabelle2[[#This Row],[Lieferant]]="Landefeld.de",G6*E6*0.7,G6*E6)</f>
        <v>1.526</v>
      </c>
      <c r="I6" s="2" t="s">
        <v>62</v>
      </c>
    </row>
    <row r="7" spans="1:9">
      <c r="A7" s="2">
        <v>6</v>
      </c>
      <c r="B7" s="2" t="s">
        <v>16</v>
      </c>
      <c r="C7" s="2" t="s">
        <v>17</v>
      </c>
      <c r="E7" s="2">
        <v>2</v>
      </c>
      <c r="F7" s="2" t="s">
        <v>47</v>
      </c>
      <c r="G7" s="5">
        <v>10.9</v>
      </c>
      <c r="H7" s="5">
        <f>IF(Tabelle2[[#This Row],[Lieferant]]="Landefeld.de",G7*E7*0.7,G7*E7)</f>
        <v>21.8</v>
      </c>
      <c r="I7" s="2" t="s">
        <v>64</v>
      </c>
    </row>
    <row r="8" spans="1:9">
      <c r="A8" s="2">
        <v>7</v>
      </c>
      <c r="B8" s="2" t="s">
        <v>14</v>
      </c>
      <c r="C8" s="2" t="s">
        <v>18</v>
      </c>
      <c r="E8" s="2">
        <v>2</v>
      </c>
      <c r="F8" s="2" t="s">
        <v>46</v>
      </c>
      <c r="G8" s="5">
        <v>2.52</v>
      </c>
      <c r="H8" s="5">
        <f>IF(Tabelle2[[#This Row],[Lieferant]]="Landefeld.de",G8*E8*0.7,G8*E8)</f>
        <v>3.5279999999999996</v>
      </c>
      <c r="I8" s="2" t="s">
        <v>62</v>
      </c>
    </row>
    <row r="9" spans="1:9">
      <c r="A9" s="2">
        <v>8</v>
      </c>
      <c r="B9" s="2" t="s">
        <v>19</v>
      </c>
      <c r="C9" s="2" t="s">
        <v>20</v>
      </c>
      <c r="E9" s="2">
        <v>1</v>
      </c>
      <c r="F9" s="2" t="s">
        <v>48</v>
      </c>
      <c r="G9" s="5">
        <v>20</v>
      </c>
      <c r="H9" s="5">
        <f>IF(Tabelle2[[#This Row],[Lieferant]]="Landefeld.de",G9*E9*0.7,G9*E9)</f>
        <v>20</v>
      </c>
      <c r="I9" s="2" t="s">
        <v>65</v>
      </c>
    </row>
    <row r="10" spans="1:9">
      <c r="A10" s="2">
        <v>9</v>
      </c>
      <c r="B10" s="2" t="s">
        <v>19</v>
      </c>
      <c r="C10" s="2" t="s">
        <v>21</v>
      </c>
      <c r="E10" s="2">
        <v>1</v>
      </c>
      <c r="F10" s="2" t="s">
        <v>48</v>
      </c>
      <c r="G10" s="5">
        <v>10</v>
      </c>
      <c r="H10" s="5">
        <f>IF(Tabelle2[[#This Row],[Lieferant]]="Landefeld.de",G10*E10*0.7,G10*E10)</f>
        <v>10</v>
      </c>
      <c r="I10" s="2" t="s">
        <v>65</v>
      </c>
    </row>
    <row r="11" spans="1:9">
      <c r="A11" s="2">
        <v>10</v>
      </c>
      <c r="B11" s="2" t="s">
        <v>8</v>
      </c>
      <c r="C11" s="2" t="s">
        <v>24</v>
      </c>
      <c r="E11" s="2">
        <v>4</v>
      </c>
      <c r="F11" s="2" t="s">
        <v>46</v>
      </c>
      <c r="G11" s="5">
        <v>4.13</v>
      </c>
      <c r="H11" s="5">
        <f>IF(Tabelle2[[#This Row],[Lieferant]]="Landefeld.de",G11*E11*0.7,G11*E11)</f>
        <v>11.563999999999998</v>
      </c>
      <c r="I11" s="2" t="s">
        <v>62</v>
      </c>
    </row>
    <row r="12" spans="1:9">
      <c r="A12" s="2">
        <v>11</v>
      </c>
      <c r="B12" s="2" t="s">
        <v>22</v>
      </c>
      <c r="C12" s="2" t="s">
        <v>23</v>
      </c>
      <c r="D12" s="2" t="s">
        <v>57</v>
      </c>
      <c r="E12" s="2">
        <v>3</v>
      </c>
      <c r="G12" s="5">
        <v>20</v>
      </c>
      <c r="H12" s="5">
        <f>IF(Tabelle2[[#This Row],[Lieferant]]="Landefeld.de",G12*E12*0.7,G12*E12)</f>
        <v>60</v>
      </c>
      <c r="I12" s="2" t="s">
        <v>66</v>
      </c>
    </row>
    <row r="13" spans="1:9">
      <c r="A13" s="2">
        <v>12</v>
      </c>
      <c r="B13" s="2" t="s">
        <v>14</v>
      </c>
      <c r="C13" s="2" t="s">
        <v>25</v>
      </c>
      <c r="E13" s="2">
        <v>4</v>
      </c>
      <c r="F13" s="2" t="s">
        <v>46</v>
      </c>
      <c r="G13" s="5">
        <v>4.26</v>
      </c>
      <c r="H13" s="5">
        <f>IF(Tabelle2[[#This Row],[Lieferant]]="Landefeld.de",G13*E13*0.7,G13*E13)</f>
        <v>11.927999999999999</v>
      </c>
      <c r="I13" s="2" t="s">
        <v>62</v>
      </c>
    </row>
    <row r="14" spans="1:9">
      <c r="A14" s="2">
        <v>13</v>
      </c>
      <c r="B14" s="2" t="s">
        <v>26</v>
      </c>
      <c r="E14" s="2">
        <v>1</v>
      </c>
      <c r="F14" s="2" t="s">
        <v>52</v>
      </c>
      <c r="G14" s="5">
        <v>60</v>
      </c>
      <c r="H14" s="5">
        <f>IF(Tabelle2[[#This Row],[Lieferant]]="Landefeld.de",G14*E14*0.7,G14*E14)</f>
        <v>60</v>
      </c>
      <c r="I14" s="2" t="s">
        <v>65</v>
      </c>
    </row>
    <row r="15" spans="1:9">
      <c r="A15" s="2">
        <v>14</v>
      </c>
      <c r="B15" s="2" t="s">
        <v>27</v>
      </c>
      <c r="C15" s="2" t="s">
        <v>58</v>
      </c>
      <c r="E15" s="2">
        <v>1</v>
      </c>
      <c r="F15" s="2" t="s">
        <v>53</v>
      </c>
      <c r="G15" s="5">
        <v>140</v>
      </c>
      <c r="H15" s="5">
        <f>IF(Tabelle2[[#This Row],[Lieferant]]="Landefeld.de",G15*E15*0.7,G15*E15)</f>
        <v>140</v>
      </c>
      <c r="I15" s="2" t="s">
        <v>67</v>
      </c>
    </row>
    <row r="16" spans="1:9">
      <c r="A16" s="2">
        <v>15</v>
      </c>
      <c r="B16" s="2" t="s">
        <v>28</v>
      </c>
      <c r="C16" s="2" t="s">
        <v>29</v>
      </c>
      <c r="E16" s="2">
        <v>1</v>
      </c>
      <c r="F16" s="2" t="s">
        <v>46</v>
      </c>
      <c r="G16" s="5">
        <v>9</v>
      </c>
      <c r="H16" s="5">
        <f>IF(Tabelle2[[#This Row],[Lieferant]]="Landefeld.de",G16*E16*0.7,G16*E16)</f>
        <v>9</v>
      </c>
      <c r="I16" s="2" t="s">
        <v>65</v>
      </c>
    </row>
    <row r="17" spans="1:9">
      <c r="A17" s="2">
        <v>16</v>
      </c>
      <c r="B17" s="2" t="s">
        <v>16</v>
      </c>
      <c r="C17" s="3" t="s">
        <v>21</v>
      </c>
      <c r="E17" s="2">
        <v>1</v>
      </c>
      <c r="F17" s="2" t="s">
        <v>54</v>
      </c>
      <c r="G17" s="5">
        <v>16.899999999999999</v>
      </c>
      <c r="H17" s="5">
        <f>IF(Tabelle2[[#This Row],[Lieferant]]="Landefeld.de",G17*E17*0.7,G17*E17)</f>
        <v>16.899999999999999</v>
      </c>
      <c r="I17" s="2" t="s">
        <v>64</v>
      </c>
    </row>
    <row r="18" spans="1:9">
      <c r="A18" s="2">
        <v>17</v>
      </c>
      <c r="B18" s="2" t="s">
        <v>30</v>
      </c>
      <c r="C18" s="2" t="s">
        <v>21</v>
      </c>
      <c r="E18" s="2">
        <v>1</v>
      </c>
      <c r="F18" s="2" t="s">
        <v>46</v>
      </c>
      <c r="G18" s="5">
        <v>48</v>
      </c>
      <c r="H18" s="5">
        <f>IF(Tabelle2[[#This Row],[Lieferant]]="Landefeld.de",G18*E18*0.7,G18*E18)</f>
        <v>33.599999999999994</v>
      </c>
      <c r="I18" s="2" t="s">
        <v>62</v>
      </c>
    </row>
    <row r="19" spans="1:9">
      <c r="A19" s="2">
        <v>18</v>
      </c>
      <c r="B19" s="2" t="s">
        <v>14</v>
      </c>
      <c r="C19" s="2" t="s">
        <v>31</v>
      </c>
      <c r="E19" s="2">
        <v>12</v>
      </c>
      <c r="F19" s="2" t="s">
        <v>46</v>
      </c>
      <c r="G19" s="5">
        <v>1.41</v>
      </c>
      <c r="H19" s="5">
        <f>IF(Tabelle2[[#This Row],[Lieferant]]="Landefeld.de",G19*E19*0.7,G19*E19)</f>
        <v>11.843999999999998</v>
      </c>
      <c r="I19" s="2" t="s">
        <v>62</v>
      </c>
    </row>
    <row r="20" spans="1:9">
      <c r="A20" s="2">
        <v>19</v>
      </c>
      <c r="B20" s="2" t="s">
        <v>30</v>
      </c>
      <c r="C20" s="2" t="s">
        <v>32</v>
      </c>
      <c r="E20" s="2">
        <v>4</v>
      </c>
      <c r="F20" s="2" t="s">
        <v>46</v>
      </c>
      <c r="G20" s="5">
        <v>18.45</v>
      </c>
      <c r="H20" s="5">
        <f>IF(Tabelle2[[#This Row],[Lieferant]]="Landefeld.de",G20*E20*0.7,G20*E20)</f>
        <v>51.66</v>
      </c>
      <c r="I20" s="2" t="s">
        <v>62</v>
      </c>
    </row>
    <row r="21" spans="1:9">
      <c r="A21" s="2">
        <v>20</v>
      </c>
      <c r="B21" s="2" t="s">
        <v>33</v>
      </c>
      <c r="C21" s="2" t="s">
        <v>32</v>
      </c>
      <c r="E21" s="2">
        <v>2</v>
      </c>
      <c r="F21" s="2" t="s">
        <v>44</v>
      </c>
      <c r="G21" s="5">
        <v>48.3</v>
      </c>
      <c r="H21" s="5">
        <f>IF(Tabelle2[[#This Row],[Lieferant]]="Landefeld.de",G21*E21*0.7,G21*E21)</f>
        <v>67.61999999999999</v>
      </c>
      <c r="I21" s="2" t="s">
        <v>62</v>
      </c>
    </row>
    <row r="22" spans="1:9">
      <c r="A22" s="2">
        <v>21</v>
      </c>
      <c r="B22" s="2" t="s">
        <v>8</v>
      </c>
      <c r="C22" s="2" t="s">
        <v>32</v>
      </c>
      <c r="E22" s="2">
        <v>4</v>
      </c>
      <c r="F22" s="2" t="s">
        <v>44</v>
      </c>
      <c r="G22" s="5">
        <v>12.73</v>
      </c>
      <c r="H22" s="5">
        <f>IF(Tabelle2[[#This Row],[Lieferant]]="Landefeld.de",G22*E22*0.7,G22*E22)</f>
        <v>35.643999999999998</v>
      </c>
      <c r="I22" s="2" t="s">
        <v>62</v>
      </c>
    </row>
    <row r="23" spans="1:9">
      <c r="A23" s="2">
        <v>22</v>
      </c>
      <c r="B23" s="2" t="s">
        <v>34</v>
      </c>
      <c r="C23" s="2" t="s">
        <v>32</v>
      </c>
      <c r="E23" s="2">
        <v>1</v>
      </c>
      <c r="F23" s="2" t="s">
        <v>44</v>
      </c>
      <c r="G23" s="5">
        <v>73.05</v>
      </c>
      <c r="H23" s="5">
        <f>IF(Tabelle2[[#This Row],[Lieferant]]="Landefeld.de",G23*E23*0.7,G23*E23)</f>
        <v>51.134999999999998</v>
      </c>
      <c r="I23" s="2" t="s">
        <v>62</v>
      </c>
    </row>
    <row r="24" spans="1:9">
      <c r="A24" s="2">
        <v>23</v>
      </c>
      <c r="B24" s="2" t="s">
        <v>35</v>
      </c>
      <c r="C24" s="2" t="s">
        <v>36</v>
      </c>
      <c r="E24" s="2">
        <v>1</v>
      </c>
      <c r="F24" s="2" t="s">
        <v>49</v>
      </c>
      <c r="G24" s="5">
        <v>25.7</v>
      </c>
      <c r="H24" s="5">
        <f>IF(Tabelle2[[#This Row],[Lieferant]]="Landefeld.de",G24*E24*0.7,G24*E24)</f>
        <v>17.989999999999998</v>
      </c>
      <c r="I24" s="2" t="s">
        <v>62</v>
      </c>
    </row>
    <row r="25" spans="1:9">
      <c r="A25" s="2">
        <v>24</v>
      </c>
      <c r="B25" s="2" t="s">
        <v>37</v>
      </c>
      <c r="C25" s="2" t="s">
        <v>38</v>
      </c>
      <c r="E25" s="2">
        <v>1</v>
      </c>
      <c r="F25" s="2" t="s">
        <v>45</v>
      </c>
      <c r="G25" s="5">
        <v>23.3</v>
      </c>
      <c r="H25" s="5">
        <f>IF(Tabelle2[[#This Row],[Lieferant]]="Landefeld.de",G25*E25*0.7,G25*E25)</f>
        <v>23.3</v>
      </c>
      <c r="I25" s="2" t="s">
        <v>68</v>
      </c>
    </row>
    <row r="26" spans="1:9">
      <c r="A26" s="2">
        <v>25</v>
      </c>
      <c r="B26" s="2" t="s">
        <v>6</v>
      </c>
      <c r="C26" s="2" t="s">
        <v>39</v>
      </c>
      <c r="E26" s="2">
        <v>1</v>
      </c>
      <c r="F26" s="2" t="s">
        <v>44</v>
      </c>
      <c r="G26" s="5">
        <v>28.61</v>
      </c>
      <c r="H26" s="5">
        <f>IF(Tabelle2[[#This Row],[Lieferant]]="Landefeld.de",G26*E26*0.7,G26*E26)</f>
        <v>20.026999999999997</v>
      </c>
      <c r="I26" s="2" t="s">
        <v>62</v>
      </c>
    </row>
    <row r="27" spans="1:9">
      <c r="A27" s="2">
        <v>26</v>
      </c>
      <c r="B27" s="2" t="s">
        <v>59</v>
      </c>
      <c r="E27" s="2">
        <v>0</v>
      </c>
      <c r="G27" s="5">
        <v>0</v>
      </c>
      <c r="H27" s="5">
        <f>IF(Tabelle2[[#This Row],[Lieferant]]="Landefeld.de",G27*E27*0.7,G27*E27)</f>
        <v>0</v>
      </c>
    </row>
    <row r="28" spans="1:9">
      <c r="A28" s="2">
        <v>27</v>
      </c>
      <c r="B28" s="2" t="s">
        <v>40</v>
      </c>
      <c r="C28" s="2" t="s">
        <v>41</v>
      </c>
      <c r="E28" s="2">
        <v>1</v>
      </c>
      <c r="F28" s="2" t="s">
        <v>50</v>
      </c>
      <c r="G28" s="5">
        <v>2.2000000000000002</v>
      </c>
      <c r="H28" s="5">
        <f>IF(Tabelle2[[#This Row],[Lieferant]]="Landefeld.de",G28*E28*0.7,G28*E28)</f>
        <v>2.2000000000000002</v>
      </c>
      <c r="I28" s="2" t="s">
        <v>65</v>
      </c>
    </row>
    <row r="29" spans="1:9">
      <c r="A29" s="2">
        <v>28</v>
      </c>
      <c r="G29" s="5">
        <v>0</v>
      </c>
      <c r="H29" s="5">
        <f>IF(Tabelle2[[#This Row],[Lieferant]]="Landefeld.de",G29*E29*0.7,G29*E29)</f>
        <v>0</v>
      </c>
    </row>
    <row r="30" spans="1:9">
      <c r="A30" s="2">
        <v>29</v>
      </c>
      <c r="G30" s="5">
        <v>0</v>
      </c>
      <c r="H30" s="5">
        <f>IF(Tabelle2[[#This Row],[Lieferant]]="Landefeld.de",G30*E30*0.7,G30*E30)</f>
        <v>0</v>
      </c>
    </row>
    <row r="31" spans="1:9">
      <c r="A31" s="2">
        <v>30</v>
      </c>
      <c r="G31" s="5">
        <v>0</v>
      </c>
      <c r="H31" s="5">
        <f>IF(Tabelle2[[#This Row],[Lieferant]]="Landefeld.de",G31*E31*0.7,G31*E31)</f>
        <v>0</v>
      </c>
    </row>
    <row r="32" spans="1:9">
      <c r="A32" s="2">
        <v>31</v>
      </c>
      <c r="G32" s="5">
        <v>0</v>
      </c>
      <c r="H32" s="5">
        <f>IF(Tabelle2[[#This Row],[Lieferant]]="Landefeld.de",G32*E32*0.7,G32*E32)</f>
        <v>0</v>
      </c>
    </row>
    <row r="33" spans="2:8">
      <c r="H33" s="4">
        <f>SUM(H2:H32)</f>
        <v>1295.972</v>
      </c>
    </row>
    <row r="35" spans="2:8">
      <c r="B35" s="6" t="s">
        <v>69</v>
      </c>
      <c r="C35" s="6"/>
      <c r="D35" s="6"/>
    </row>
    <row r="36" spans="2:8">
      <c r="B36" s="6"/>
      <c r="C36" s="6"/>
      <c r="D36" s="6"/>
    </row>
    <row r="37" spans="2:8">
      <c r="B37" s="6"/>
      <c r="C37" s="6"/>
      <c r="D37" s="6"/>
    </row>
    <row r="38" spans="2:8">
      <c r="B38" s="6"/>
      <c r="C38" s="6"/>
      <c r="D38" s="6"/>
    </row>
    <row r="39" spans="2:8">
      <c r="B39" s="6" t="s">
        <v>70</v>
      </c>
      <c r="C39" s="6"/>
      <c r="D39" s="6"/>
    </row>
    <row r="40" spans="2:8">
      <c r="B40" s="6"/>
      <c r="C40" s="6"/>
      <c r="D40" s="6"/>
    </row>
    <row r="41" spans="2:8">
      <c r="B41" s="6"/>
      <c r="C41" s="6"/>
      <c r="D41" s="6"/>
    </row>
  </sheetData>
  <mergeCells count="2">
    <mergeCell ref="B35:D38"/>
    <mergeCell ref="B39:D41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Ghafour</dc:creator>
  <cp:lastModifiedBy>Andreas Ghafour</cp:lastModifiedBy>
  <dcterms:created xsi:type="dcterms:W3CDTF">2010-09-09T06:16:50Z</dcterms:created>
  <dcterms:modified xsi:type="dcterms:W3CDTF">2010-09-15T09:00:15Z</dcterms:modified>
</cp:coreProperties>
</file>